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3"/>
  </bookViews>
  <sheets>
    <sheet name="1кв" sheetId="21" r:id="rId1"/>
    <sheet name="2кв" sheetId="22" r:id="rId2"/>
    <sheet name="3кв" sheetId="23" r:id="rId3"/>
    <sheet name="4кв" sheetId="24" r:id="rId4"/>
    <sheet name="отчет" sheetId="25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'3кв'!$A$1:$E$51</definedName>
    <definedName name="_xlnm.Print_Area" localSheetId="3">'4кв'!$A$1:$E$50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3" i="25" l="1"/>
  <c r="C21" i="25"/>
  <c r="C20" i="25"/>
  <c r="C19" i="25"/>
  <c r="C14" i="25"/>
  <c r="C15" i="25"/>
  <c r="C13" i="25"/>
  <c r="C9" i="25"/>
  <c r="C10" i="25"/>
  <c r="C8" i="25"/>
  <c r="C6" i="25"/>
  <c r="B44" i="24"/>
  <c r="C29" i="25" l="1"/>
  <c r="C17" i="25"/>
  <c r="C11" i="25"/>
  <c r="B48" i="24"/>
  <c r="B47" i="24"/>
  <c r="E23" i="24"/>
  <c r="E22" i="24"/>
  <c r="E27" i="24" s="1"/>
  <c r="B49" i="24" s="1"/>
  <c r="C24" i="25" l="1"/>
  <c r="B50" i="24"/>
  <c r="B49" i="23"/>
  <c r="B45" i="23"/>
  <c r="B47" i="22" l="1"/>
  <c r="B48" i="23" l="1"/>
  <c r="E23" i="23"/>
  <c r="E22" i="23"/>
  <c r="B46" i="22"/>
  <c r="E23" i="22"/>
  <c r="E22" i="22"/>
  <c r="E26" i="22" s="1"/>
  <c r="B48" i="22" s="1"/>
  <c r="E28" i="23" l="1"/>
  <c r="B50" i="23" s="1"/>
  <c r="B51" i="23" s="1"/>
  <c r="B46" i="21"/>
  <c r="E23" i="21" l="1"/>
  <c r="E22" i="21"/>
  <c r="E26" i="21" l="1"/>
  <c r="B48" i="21" s="1"/>
  <c r="B49" i="21" s="1"/>
  <c r="B43" i="22" s="1"/>
  <c r="B49" i="22" s="1"/>
</calcChain>
</file>

<file path=xl/sharedStrings.xml><?xml version="1.0" encoding="utf-8"?>
<sst xmlns="http://schemas.openxmlformats.org/spreadsheetml/2006/main" count="265" uniqueCount="99">
  <si>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</si>
  <si>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</si>
  <si>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</si>
  <si>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</si>
  <si>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</si>
  <si>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</si>
  <si>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</si>
  <si>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</si>
  <si>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</si>
  <si>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</si>
  <si>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</si>
  <si>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</si>
  <si>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</si>
  <si>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</si>
  <si>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</si>
  <si>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</si>
  <si>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</si>
  <si>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</si>
  <si>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</si>
  <si>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</si>
  <si>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</si>
  <si>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</si>
  <si>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</si>
  <si>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</si>
  <si>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</si>
  <si>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110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</si>
  <si>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№53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</si>
  <si>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</si>
  <si>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</si>
  <si>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</si>
  <si>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</si>
  <si>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</si>
  <si>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</si>
  <si>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</si>
  <si>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</si>
  <si>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Трушина Александра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</si>
  <si>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82 от 31.05.2016 г.</t>
    </r>
  </si>
  <si>
    <t>Общая площадь квартир - 533,9м2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</si>
  <si>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</si>
  <si>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</si>
  <si>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</si>
  <si>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</si>
  <si>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1 квартал</t>
  </si>
  <si>
    <t xml:space="preserve">Услуги по содержанию многоквартирного дома </t>
  </si>
  <si>
    <t>Оплачено Квант-телеком</t>
  </si>
  <si>
    <t>Предъявлено населению 31633,68</t>
  </si>
  <si>
    <t>за 1 квартал 2023 года</t>
  </si>
  <si>
    <t>"31" 03  20223г.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</si>
  <si>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</si>
  <si>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</si>
  <si>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</si>
  <si>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 xml:space="preserve">           2. Всего за период с "01" 01 2023 г. по "31" 03 2023 г. выполнено работ (оказано услуг) на общую сумму  двадцать девять тысяч восемьсот семьдесят один рубль 71 копейка</t>
  </si>
  <si>
    <t>за 2 квартал 2023 года</t>
  </si>
  <si>
    <t>"30" 06  2023г.</t>
  </si>
  <si>
    <t>2 квартал</t>
  </si>
  <si>
    <t xml:space="preserve">           2. Всего за период с "01" 04 2023 г. по "30" 06 2023 г. выполнено работ (оказано услуг) на общую сумму  двадцать девять тысяч восемьсот семьдесят один рубль 71 копейка</t>
  </si>
  <si>
    <t>за 3 квартал 2023 года</t>
  </si>
  <si>
    <t>"30" 09  2023г.</t>
  </si>
  <si>
    <t>3 квартал</t>
  </si>
  <si>
    <t>окраска дверей входных групп (смета)</t>
  </si>
  <si>
    <t>окраска урн (смета)</t>
  </si>
  <si>
    <t>август</t>
  </si>
  <si>
    <t xml:space="preserve">           2. Всего за период с "01" 07 2023 г. по "30" 09 2023 г. выполнено работ (оказано услуг) на общую сумму  тридцать семь тысяч четыреста семьдесят шесть рублей 39 копеек.</t>
  </si>
  <si>
    <t>Предъявлено населению 35397,57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</si>
  <si>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</si>
  <si>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</si>
  <si>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</si>
  <si>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по ж.д. ул. Пролетарская, д. 108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</si>
  <si>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</si>
  <si>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</si>
  <si>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</si>
  <si>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</si>
  <si>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</si>
  <si>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</si>
  <si>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</si>
  <si>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</si>
  <si>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Окраска дверей входных групп (смета)</t>
  </si>
  <si>
    <t xml:space="preserve">   * Окраска урн (смета)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</si>
  <si>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</si>
  <si>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</si>
  <si>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</si>
  <si>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</si>
  <si>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</si>
  <si>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</si>
  <si>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</si>
  <si>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</si>
  <si>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</si>
  <si>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</si>
  <si>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</si>
  <si>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</si>
  <si>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</si>
  <si>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</si>
  <si>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>ремонт отдельн мест в подъезде (смета)</t>
  </si>
  <si>
    <t>октябрь</t>
  </si>
  <si>
    <t xml:space="preserve">           2. Всего за период с "01" 10 2023 г. по "31" 12 2023 г. выполнено работ (оказано услуг) на общую сумму  сорок четыре тысячи девятьсот двадцать семь рублей 88 копеек.</t>
  </si>
  <si>
    <t xml:space="preserve">Оплачено за размещение оборудования в МОП интернет Квант телеком </t>
  </si>
  <si>
    <t>Начислено всего 134062,53</t>
  </si>
  <si>
    <t>Непредвиденные работы 0 ч/ч</t>
  </si>
  <si>
    <t xml:space="preserve">   * Ремонт отдельн мест в подъезде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</si>
</sst>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3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9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20" zoomScaleSheetLayoutView="100" workbookViewId="0">
      <selection activeCell="A33" sqref="A33:E33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1.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46</v>
      </c>
      <c r="B3" s="51"/>
      <c r="C3" s="51"/>
      <c r="D3" s="51"/>
      <c r="E3" s="51"/>
    </row>
    <row r="4" spans="1:5" s="1" customFormat="1" ht="15.75" x14ac:dyDescent="0.25">
      <c r="A4" s="24" t="s">
        <v>13</v>
      </c>
      <c r="B4" s="4"/>
      <c r="C4" s="4"/>
      <c r="D4" s="52" t="s">
        <v>47</v>
      </c>
      <c r="E4" s="52"/>
    </row>
    <row r="5" spans="1:5" x14ac:dyDescent="0.25">
      <c r="A5" s="28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7" t="s">
        <v>25</v>
      </c>
      <c r="B7" s="47"/>
      <c r="C7" s="47"/>
      <c r="D7" s="47"/>
      <c r="E7" s="47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35</v>
      </c>
      <c r="B9" s="38"/>
      <c r="C9" s="38"/>
      <c r="D9" s="38"/>
      <c r="E9" s="38"/>
    </row>
    <row r="10" spans="1:5" ht="29.25" customHeight="1" x14ac:dyDescent="0.25">
      <c r="A10" s="43" t="s">
        <v>14</v>
      </c>
      <c r="B10" s="44"/>
      <c r="C10" s="44"/>
      <c r="D10" s="44"/>
      <c r="E10" s="44"/>
    </row>
    <row r="11" spans="1:5" x14ac:dyDescent="0.25">
      <c r="A11" s="45" t="s">
        <v>36</v>
      </c>
      <c r="B11" s="45"/>
      <c r="C11" s="45"/>
      <c r="D11" s="45"/>
      <c r="E11" s="45"/>
    </row>
    <row r="12" spans="1:5" ht="18.75" customHeight="1" x14ac:dyDescent="0.25">
      <c r="A12" s="42" t="s">
        <v>15</v>
      </c>
      <c r="B12" s="46"/>
      <c r="C12" s="46"/>
      <c r="D12" s="46"/>
      <c r="E12" s="46"/>
    </row>
    <row r="13" spans="1:5" x14ac:dyDescent="0.25">
      <c r="A13" s="38" t="s">
        <v>22</v>
      </c>
      <c r="B13" s="38"/>
      <c r="C13" s="38"/>
      <c r="D13" s="38"/>
      <c r="E13" s="38"/>
    </row>
    <row r="14" spans="1:5" ht="20.25" customHeight="1" x14ac:dyDescent="0.25">
      <c r="A14" s="42" t="s">
        <v>2</v>
      </c>
      <c r="B14" s="46"/>
      <c r="C14" s="46"/>
      <c r="D14" s="46"/>
      <c r="E14" s="46"/>
    </row>
    <row r="15" spans="1:5" ht="18" customHeight="1" x14ac:dyDescent="0.25">
      <c r="A15" s="38" t="s">
        <v>48</v>
      </c>
      <c r="B15" s="38"/>
      <c r="C15" s="38"/>
      <c r="D15" s="38"/>
      <c r="E15" s="38"/>
    </row>
    <row r="16" spans="1:5" x14ac:dyDescent="0.25">
      <c r="A16" s="42" t="s">
        <v>16</v>
      </c>
      <c r="B16" s="46"/>
      <c r="C16" s="46"/>
      <c r="D16" s="46"/>
      <c r="E16" s="46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x14ac:dyDescent="0.25">
      <c r="A18" s="38" t="s">
        <v>26</v>
      </c>
      <c r="B18" s="38"/>
      <c r="C18" s="38"/>
      <c r="D18" s="38"/>
      <c r="E18" s="38"/>
    </row>
    <row r="19" spans="1:7" ht="31.5" customHeight="1" x14ac:dyDescent="0.25">
      <c r="A19" s="36" t="s">
        <v>27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14.75</v>
      </c>
      <c r="E22" s="8">
        <f>D22*F20*G20</f>
        <v>23625.074999999997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6246.63</v>
      </c>
    </row>
    <row r="24" spans="1:7" x14ac:dyDescent="0.25">
      <c r="A24" s="7" t="s">
        <v>28</v>
      </c>
      <c r="B24" s="9" t="s">
        <v>42</v>
      </c>
      <c r="C24" s="3" t="s">
        <v>29</v>
      </c>
      <c r="D24" s="3"/>
      <c r="E24" s="8">
        <v>0</v>
      </c>
    </row>
    <row r="25" spans="1:7" x14ac:dyDescent="0.25">
      <c r="A25" s="25"/>
      <c r="B25" s="23"/>
      <c r="C25" s="21"/>
      <c r="D25" s="21"/>
      <c r="E25" s="22"/>
    </row>
    <row r="26" spans="1:7" x14ac:dyDescent="0.25">
      <c r="A26" s="10" t="s">
        <v>24</v>
      </c>
      <c r="B26" s="11"/>
      <c r="C26" s="12"/>
      <c r="D26" s="12"/>
      <c r="E26" s="13">
        <f>SUM(E22:E25)</f>
        <v>29871.704999999998</v>
      </c>
    </row>
    <row r="27" spans="1:7" ht="12.6" customHeight="1" x14ac:dyDescent="0.25"/>
    <row r="28" spans="1:7" ht="31.5" customHeight="1" x14ac:dyDescent="0.25">
      <c r="A28" s="37" t="s">
        <v>51</v>
      </c>
      <c r="B28" s="37"/>
      <c r="C28" s="37"/>
      <c r="D28" s="37"/>
      <c r="E28" s="37"/>
    </row>
    <row r="29" spans="1:7" ht="36" customHeight="1" x14ac:dyDescent="0.25">
      <c r="A29" s="38" t="s">
        <v>21</v>
      </c>
      <c r="B29" s="38"/>
      <c r="C29" s="38"/>
      <c r="D29" s="38"/>
      <c r="E29" s="38"/>
    </row>
    <row r="30" spans="1:7" ht="22.9" customHeight="1" x14ac:dyDescent="0.25">
      <c r="A30" s="38" t="s">
        <v>20</v>
      </c>
      <c r="B30" s="38"/>
      <c r="C30" s="38"/>
      <c r="D30" s="38"/>
      <c r="E30" s="38"/>
    </row>
    <row r="31" spans="1:7" x14ac:dyDescent="0.25">
      <c r="A31" s="38" t="s">
        <v>30</v>
      </c>
      <c r="B31" s="38"/>
      <c r="C31" s="38"/>
      <c r="D31" s="38"/>
      <c r="E31" s="38"/>
    </row>
    <row r="32" spans="1:7" x14ac:dyDescent="0.25">
      <c r="A32" s="38" t="s">
        <v>18</v>
      </c>
      <c r="B32" s="38"/>
      <c r="C32" s="38"/>
      <c r="D32" s="38"/>
      <c r="E32" s="38"/>
    </row>
    <row r="33" spans="1:10" x14ac:dyDescent="0.25">
      <c r="A33" s="39" t="s">
        <v>5</v>
      </c>
      <c r="B33" s="39"/>
      <c r="C33" s="39"/>
      <c r="D33" s="39"/>
      <c r="E33" s="39"/>
    </row>
    <row r="34" spans="1:10" ht="15" customHeight="1" x14ac:dyDescent="0.25">
      <c r="A34" s="38" t="s">
        <v>18</v>
      </c>
      <c r="B34" s="38"/>
      <c r="C34" s="38"/>
      <c r="D34" s="38"/>
      <c r="E34" s="38"/>
      <c r="G34" s="27"/>
      <c r="H34" s="27"/>
      <c r="I34" s="27"/>
      <c r="J34" s="27"/>
    </row>
    <row r="35" spans="1:10" x14ac:dyDescent="0.25">
      <c r="A35" s="40" t="s">
        <v>49</v>
      </c>
      <c r="B35" s="40"/>
      <c r="C35" s="40"/>
      <c r="D35" s="40"/>
      <c r="E35" s="5"/>
    </row>
    <row r="36" spans="1:10" x14ac:dyDescent="0.25">
      <c r="B36" s="35" t="s">
        <v>19</v>
      </c>
      <c r="C36" s="35"/>
      <c r="D36" s="35"/>
      <c r="E36" s="6" t="s">
        <v>6</v>
      </c>
    </row>
    <row r="37" spans="1:10" x14ac:dyDescent="0.25">
      <c r="A37" s="27"/>
      <c r="B37" s="27"/>
      <c r="C37" s="27"/>
      <c r="D37" s="27"/>
      <c r="E37" s="27"/>
    </row>
    <row r="38" spans="1:10" x14ac:dyDescent="0.25">
      <c r="A38" s="41" t="s">
        <v>34</v>
      </c>
      <c r="B38" s="41"/>
      <c r="C38" s="41"/>
      <c r="D38" s="41"/>
      <c r="E38" s="5"/>
    </row>
    <row r="39" spans="1:10" x14ac:dyDescent="0.25">
      <c r="B39" s="35" t="s">
        <v>19</v>
      </c>
      <c r="C39" s="35"/>
      <c r="D39" s="35"/>
      <c r="E39" s="6" t="s">
        <v>6</v>
      </c>
    </row>
    <row r="41" spans="1:10" x14ac:dyDescent="0.25">
      <c r="A41" s="2" t="s">
        <v>37</v>
      </c>
    </row>
    <row r="42" spans="1:10" x14ac:dyDescent="0.25">
      <c r="A42" s="14" t="s">
        <v>31</v>
      </c>
    </row>
    <row r="43" spans="1:10" x14ac:dyDescent="0.25">
      <c r="A43" s="2" t="s">
        <v>40</v>
      </c>
      <c r="B43" s="15">
        <v>15923.77</v>
      </c>
    </row>
    <row r="44" spans="1:10" x14ac:dyDescent="0.25">
      <c r="A44" s="26" t="s">
        <v>45</v>
      </c>
      <c r="B44" s="16"/>
    </row>
    <row r="45" spans="1:10" x14ac:dyDescent="0.25">
      <c r="A45" s="2" t="s">
        <v>32</v>
      </c>
      <c r="B45" s="16">
        <v>32263.71</v>
      </c>
      <c r="F45" s="20"/>
    </row>
    <row r="46" spans="1:10" x14ac:dyDescent="0.25">
      <c r="A46" s="2" t="s">
        <v>44</v>
      </c>
      <c r="B46" s="16">
        <f>3*100</f>
        <v>300</v>
      </c>
      <c r="F46" s="20"/>
    </row>
    <row r="47" spans="1:10" x14ac:dyDescent="0.25">
      <c r="A47" s="2" t="s">
        <v>50</v>
      </c>
      <c r="B47" s="16">
        <v>1350</v>
      </c>
      <c r="F47" s="20"/>
    </row>
    <row r="48" spans="1:10" ht="30" x14ac:dyDescent="0.25">
      <c r="A48" s="26" t="s">
        <v>38</v>
      </c>
      <c r="B48" s="16">
        <f>E26</f>
        <v>29871.704999999998</v>
      </c>
    </row>
    <row r="49" spans="1:2" x14ac:dyDescent="0.25">
      <c r="A49" s="17" t="s">
        <v>33</v>
      </c>
      <c r="B49" s="18">
        <f>B43+B45+B46+B47-B48</f>
        <v>19965.774999999998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17" zoomScaleSheetLayoutView="100" workbookViewId="0">
      <selection activeCell="I32" sqref="I32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1.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52</v>
      </c>
      <c r="B3" s="51"/>
      <c r="C3" s="51"/>
      <c r="D3" s="51"/>
      <c r="E3" s="51"/>
    </row>
    <row r="4" spans="1:5" s="1" customFormat="1" ht="15.75" x14ac:dyDescent="0.25">
      <c r="A4" s="24" t="s">
        <v>13</v>
      </c>
      <c r="B4" s="4"/>
      <c r="C4" s="4"/>
      <c r="D4" s="52" t="s">
        <v>53</v>
      </c>
      <c r="E4" s="52"/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7" t="s">
        <v>25</v>
      </c>
      <c r="B7" s="47"/>
      <c r="C7" s="47"/>
      <c r="D7" s="47"/>
      <c r="E7" s="47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35</v>
      </c>
      <c r="B9" s="38"/>
      <c r="C9" s="38"/>
      <c r="D9" s="38"/>
      <c r="E9" s="38"/>
    </row>
    <row r="10" spans="1:5" ht="29.25" customHeight="1" x14ac:dyDescent="0.25">
      <c r="A10" s="43" t="s">
        <v>14</v>
      </c>
      <c r="B10" s="44"/>
      <c r="C10" s="44"/>
      <c r="D10" s="44"/>
      <c r="E10" s="44"/>
    </row>
    <row r="11" spans="1:5" x14ac:dyDescent="0.25">
      <c r="A11" s="45" t="s">
        <v>36</v>
      </c>
      <c r="B11" s="45"/>
      <c r="C11" s="45"/>
      <c r="D11" s="45"/>
      <c r="E11" s="45"/>
    </row>
    <row r="12" spans="1:5" ht="18.75" customHeight="1" x14ac:dyDescent="0.25">
      <c r="A12" s="42" t="s">
        <v>15</v>
      </c>
      <c r="B12" s="46"/>
      <c r="C12" s="46"/>
      <c r="D12" s="46"/>
      <c r="E12" s="46"/>
    </row>
    <row r="13" spans="1:5" x14ac:dyDescent="0.25">
      <c r="A13" s="38" t="s">
        <v>22</v>
      </c>
      <c r="B13" s="38"/>
      <c r="C13" s="38"/>
      <c r="D13" s="38"/>
      <c r="E13" s="38"/>
    </row>
    <row r="14" spans="1:5" ht="20.25" customHeight="1" x14ac:dyDescent="0.25">
      <c r="A14" s="42" t="s">
        <v>2</v>
      </c>
      <c r="B14" s="46"/>
      <c r="C14" s="46"/>
      <c r="D14" s="46"/>
      <c r="E14" s="46"/>
    </row>
    <row r="15" spans="1:5" ht="18" customHeight="1" x14ac:dyDescent="0.25">
      <c r="A15" s="38" t="s">
        <v>48</v>
      </c>
      <c r="B15" s="38"/>
      <c r="C15" s="38"/>
      <c r="D15" s="38"/>
      <c r="E15" s="38"/>
    </row>
    <row r="16" spans="1:5" x14ac:dyDescent="0.25">
      <c r="A16" s="42" t="s">
        <v>16</v>
      </c>
      <c r="B16" s="46"/>
      <c r="C16" s="46"/>
      <c r="D16" s="46"/>
      <c r="E16" s="46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x14ac:dyDescent="0.25">
      <c r="A18" s="38" t="s">
        <v>26</v>
      </c>
      <c r="B18" s="38"/>
      <c r="C18" s="38"/>
      <c r="D18" s="38"/>
      <c r="E18" s="38"/>
    </row>
    <row r="19" spans="1:7" ht="31.5" customHeight="1" x14ac:dyDescent="0.25">
      <c r="A19" s="36" t="s">
        <v>27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14.75</v>
      </c>
      <c r="E22" s="8">
        <f>D22*F20*G20</f>
        <v>23625.074999999997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6246.63</v>
      </c>
    </row>
    <row r="24" spans="1:7" x14ac:dyDescent="0.25">
      <c r="A24" s="7" t="s">
        <v>28</v>
      </c>
      <c r="B24" s="9" t="s">
        <v>54</v>
      </c>
      <c r="C24" s="3" t="s">
        <v>29</v>
      </c>
      <c r="D24" s="3"/>
      <c r="E24" s="8">
        <v>0</v>
      </c>
    </row>
    <row r="25" spans="1:7" x14ac:dyDescent="0.25">
      <c r="A25" s="25"/>
      <c r="B25" s="23"/>
      <c r="C25" s="21"/>
      <c r="D25" s="21"/>
      <c r="E25" s="22"/>
    </row>
    <row r="26" spans="1:7" x14ac:dyDescent="0.25">
      <c r="A26" s="10" t="s">
        <v>24</v>
      </c>
      <c r="B26" s="11"/>
      <c r="C26" s="12"/>
      <c r="D26" s="12"/>
      <c r="E26" s="13">
        <f>SUM(E22:E25)</f>
        <v>29871.704999999998</v>
      </c>
    </row>
    <row r="27" spans="1:7" ht="12.6" customHeight="1" x14ac:dyDescent="0.25"/>
    <row r="28" spans="1:7" ht="39" customHeight="1" x14ac:dyDescent="0.25">
      <c r="A28" s="53" t="s">
        <v>55</v>
      </c>
      <c r="B28" s="53"/>
      <c r="C28" s="53"/>
      <c r="D28" s="53"/>
      <c r="E28" s="53"/>
    </row>
    <row r="29" spans="1:7" ht="36" customHeight="1" x14ac:dyDescent="0.25">
      <c r="A29" s="38" t="s">
        <v>21</v>
      </c>
      <c r="B29" s="38"/>
      <c r="C29" s="38"/>
      <c r="D29" s="38"/>
      <c r="E29" s="38"/>
    </row>
    <row r="30" spans="1:7" ht="22.9" customHeight="1" x14ac:dyDescent="0.25">
      <c r="A30" s="38" t="s">
        <v>20</v>
      </c>
      <c r="B30" s="38"/>
      <c r="C30" s="38"/>
      <c r="D30" s="38"/>
      <c r="E30" s="38"/>
    </row>
    <row r="31" spans="1:7" x14ac:dyDescent="0.25">
      <c r="A31" s="38" t="s">
        <v>30</v>
      </c>
      <c r="B31" s="38"/>
      <c r="C31" s="38"/>
      <c r="D31" s="38"/>
      <c r="E31" s="38"/>
    </row>
    <row r="32" spans="1:7" x14ac:dyDescent="0.25">
      <c r="A32" s="38" t="s">
        <v>18</v>
      </c>
      <c r="B32" s="38"/>
      <c r="C32" s="38"/>
      <c r="D32" s="38"/>
      <c r="E32" s="38"/>
    </row>
    <row r="33" spans="1:10" x14ac:dyDescent="0.25">
      <c r="A33" s="39" t="s">
        <v>5</v>
      </c>
      <c r="B33" s="39"/>
      <c r="C33" s="39"/>
      <c r="D33" s="39"/>
      <c r="E33" s="39"/>
    </row>
    <row r="34" spans="1:10" ht="15" customHeight="1" x14ac:dyDescent="0.25">
      <c r="A34" s="38" t="s">
        <v>18</v>
      </c>
      <c r="B34" s="38"/>
      <c r="C34" s="38"/>
      <c r="D34" s="38"/>
      <c r="E34" s="38"/>
      <c r="G34" s="30"/>
      <c r="H34" s="30"/>
      <c r="I34" s="30"/>
      <c r="J34" s="30"/>
    </row>
    <row r="35" spans="1:10" x14ac:dyDescent="0.25">
      <c r="A35" s="40" t="s">
        <v>49</v>
      </c>
      <c r="B35" s="40"/>
      <c r="C35" s="40"/>
      <c r="D35" s="40"/>
      <c r="E35" s="5"/>
    </row>
    <row r="36" spans="1:10" x14ac:dyDescent="0.25">
      <c r="B36" s="35" t="s">
        <v>19</v>
      </c>
      <c r="C36" s="35"/>
      <c r="D36" s="35"/>
      <c r="E36" s="6" t="s">
        <v>6</v>
      </c>
    </row>
    <row r="37" spans="1:10" x14ac:dyDescent="0.25">
      <c r="A37" s="30"/>
      <c r="B37" s="30"/>
      <c r="C37" s="30"/>
      <c r="D37" s="30"/>
      <c r="E37" s="30"/>
    </row>
    <row r="38" spans="1:10" x14ac:dyDescent="0.25">
      <c r="A38" s="41" t="s">
        <v>34</v>
      </c>
      <c r="B38" s="41"/>
      <c r="C38" s="41"/>
      <c r="D38" s="41"/>
      <c r="E38" s="5"/>
    </row>
    <row r="39" spans="1:10" x14ac:dyDescent="0.25">
      <c r="B39" s="35" t="s">
        <v>19</v>
      </c>
      <c r="C39" s="35"/>
      <c r="D39" s="35"/>
      <c r="E39" s="6" t="s">
        <v>6</v>
      </c>
    </row>
    <row r="41" spans="1:10" x14ac:dyDescent="0.25">
      <c r="A41" s="2" t="s">
        <v>37</v>
      </c>
    </row>
    <row r="42" spans="1:10" x14ac:dyDescent="0.25">
      <c r="A42" s="14" t="s">
        <v>31</v>
      </c>
    </row>
    <row r="43" spans="1:10" x14ac:dyDescent="0.25">
      <c r="A43" s="2" t="s">
        <v>40</v>
      </c>
      <c r="B43" s="15">
        <f>'1кв'!B49</f>
        <v>19965.774999999998</v>
      </c>
    </row>
    <row r="44" spans="1:10" x14ac:dyDescent="0.25">
      <c r="A44" s="29" t="s">
        <v>45</v>
      </c>
      <c r="B44" s="16"/>
    </row>
    <row r="45" spans="1:10" x14ac:dyDescent="0.25">
      <c r="A45" s="2" t="s">
        <v>32</v>
      </c>
      <c r="B45" s="16">
        <v>30642.3</v>
      </c>
      <c r="F45" s="20"/>
    </row>
    <row r="46" spans="1:10" x14ac:dyDescent="0.25">
      <c r="A46" s="2" t="s">
        <v>44</v>
      </c>
      <c r="B46" s="16">
        <f>3*100</f>
        <v>300</v>
      </c>
      <c r="F46" s="20"/>
    </row>
    <row r="47" spans="1:10" x14ac:dyDescent="0.25">
      <c r="A47" s="2" t="s">
        <v>50</v>
      </c>
      <c r="B47" s="16">
        <f>150*3</f>
        <v>450</v>
      </c>
      <c r="F47" s="20"/>
    </row>
    <row r="48" spans="1:10" ht="30" x14ac:dyDescent="0.25">
      <c r="A48" s="29" t="s">
        <v>38</v>
      </c>
      <c r="B48" s="16">
        <f>E26</f>
        <v>29871.704999999998</v>
      </c>
    </row>
    <row r="49" spans="1:2" x14ac:dyDescent="0.25">
      <c r="A49" s="17" t="s">
        <v>33</v>
      </c>
      <c r="B49" s="18">
        <f>B43+B45+B46+B47-B48</f>
        <v>21486.37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19" zoomScaleSheetLayoutView="100" workbookViewId="0">
      <selection activeCell="B50" sqref="B50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1.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56</v>
      </c>
      <c r="B3" s="51"/>
      <c r="C3" s="51"/>
      <c r="D3" s="51"/>
      <c r="E3" s="51"/>
    </row>
    <row r="4" spans="1:5" s="1" customFormat="1" ht="15.75" x14ac:dyDescent="0.25">
      <c r="A4" s="24" t="s">
        <v>13</v>
      </c>
      <c r="B4" s="4"/>
      <c r="C4" s="4"/>
      <c r="D4" s="52" t="s">
        <v>57</v>
      </c>
      <c r="E4" s="52"/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7" t="s">
        <v>25</v>
      </c>
      <c r="B7" s="47"/>
      <c r="C7" s="47"/>
      <c r="D7" s="47"/>
      <c r="E7" s="47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35</v>
      </c>
      <c r="B9" s="38"/>
      <c r="C9" s="38"/>
      <c r="D9" s="38"/>
      <c r="E9" s="38"/>
    </row>
    <row r="10" spans="1:5" ht="29.25" customHeight="1" x14ac:dyDescent="0.25">
      <c r="A10" s="43" t="s">
        <v>14</v>
      </c>
      <c r="B10" s="44"/>
      <c r="C10" s="44"/>
      <c r="D10" s="44"/>
      <c r="E10" s="44"/>
    </row>
    <row r="11" spans="1:5" x14ac:dyDescent="0.25">
      <c r="A11" s="45" t="s">
        <v>36</v>
      </c>
      <c r="B11" s="45"/>
      <c r="C11" s="45"/>
      <c r="D11" s="45"/>
      <c r="E11" s="45"/>
    </row>
    <row r="12" spans="1:5" ht="18.75" customHeight="1" x14ac:dyDescent="0.25">
      <c r="A12" s="42" t="s">
        <v>15</v>
      </c>
      <c r="B12" s="46"/>
      <c r="C12" s="46"/>
      <c r="D12" s="46"/>
      <c r="E12" s="46"/>
    </row>
    <row r="13" spans="1:5" x14ac:dyDescent="0.25">
      <c r="A13" s="38" t="s">
        <v>22</v>
      </c>
      <c r="B13" s="38"/>
      <c r="C13" s="38"/>
      <c r="D13" s="38"/>
      <c r="E13" s="38"/>
    </row>
    <row r="14" spans="1:5" ht="20.25" customHeight="1" x14ac:dyDescent="0.25">
      <c r="A14" s="42" t="s">
        <v>2</v>
      </c>
      <c r="B14" s="46"/>
      <c r="C14" s="46"/>
      <c r="D14" s="46"/>
      <c r="E14" s="46"/>
    </row>
    <row r="15" spans="1:5" ht="18" customHeight="1" x14ac:dyDescent="0.25">
      <c r="A15" s="38" t="s">
        <v>48</v>
      </c>
      <c r="B15" s="38"/>
      <c r="C15" s="38"/>
      <c r="D15" s="38"/>
      <c r="E15" s="38"/>
    </row>
    <row r="16" spans="1:5" x14ac:dyDescent="0.25">
      <c r="A16" s="42" t="s">
        <v>16</v>
      </c>
      <c r="B16" s="46"/>
      <c r="C16" s="46"/>
      <c r="D16" s="46"/>
      <c r="E16" s="46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x14ac:dyDescent="0.25">
      <c r="A18" s="38" t="s">
        <v>26</v>
      </c>
      <c r="B18" s="38"/>
      <c r="C18" s="38"/>
      <c r="D18" s="38"/>
      <c r="E18" s="38"/>
    </row>
    <row r="19" spans="1:7" ht="31.5" customHeight="1" x14ac:dyDescent="0.25">
      <c r="A19" s="36" t="s">
        <v>27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15.4</v>
      </c>
      <c r="E22" s="8">
        <f>D22*F20*G20</f>
        <v>24666.18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6983.4120000000003</v>
      </c>
    </row>
    <row r="24" spans="1:7" x14ac:dyDescent="0.25">
      <c r="A24" s="7" t="s">
        <v>28</v>
      </c>
      <c r="B24" s="9" t="s">
        <v>58</v>
      </c>
      <c r="C24" s="3" t="s">
        <v>29</v>
      </c>
      <c r="D24" s="3"/>
      <c r="E24" s="8">
        <v>296</v>
      </c>
    </row>
    <row r="25" spans="1:7" ht="30" x14ac:dyDescent="0.25">
      <c r="A25" s="19" t="s">
        <v>59</v>
      </c>
      <c r="B25" s="9" t="s">
        <v>61</v>
      </c>
      <c r="C25" s="3" t="s">
        <v>29</v>
      </c>
      <c r="D25" s="3"/>
      <c r="E25" s="8">
        <v>4654.6000000000004</v>
      </c>
    </row>
    <row r="26" spans="1:7" x14ac:dyDescent="0.25">
      <c r="A26" s="19" t="s">
        <v>60</v>
      </c>
      <c r="B26" s="9" t="s">
        <v>61</v>
      </c>
      <c r="C26" s="3" t="s">
        <v>29</v>
      </c>
      <c r="D26" s="3"/>
      <c r="E26" s="8">
        <v>876.2</v>
      </c>
    </row>
    <row r="27" spans="1:7" x14ac:dyDescent="0.25">
      <c r="A27" s="25"/>
      <c r="B27" s="23"/>
      <c r="C27" s="21"/>
      <c r="D27" s="21"/>
      <c r="E27" s="22"/>
    </row>
    <row r="28" spans="1:7" x14ac:dyDescent="0.25">
      <c r="A28" s="10" t="s">
        <v>24</v>
      </c>
      <c r="B28" s="11"/>
      <c r="C28" s="12"/>
      <c r="D28" s="12"/>
      <c r="E28" s="13">
        <f>SUM(E22:E27)</f>
        <v>37476.392</v>
      </c>
    </row>
    <row r="29" spans="1:7" ht="12.6" customHeight="1" x14ac:dyDescent="0.25"/>
    <row r="30" spans="1:7" ht="31.5" customHeight="1" x14ac:dyDescent="0.25">
      <c r="A30" s="37" t="s">
        <v>62</v>
      </c>
      <c r="B30" s="37"/>
      <c r="C30" s="37"/>
      <c r="D30" s="37"/>
      <c r="E30" s="37"/>
    </row>
    <row r="31" spans="1:7" ht="36" customHeight="1" x14ac:dyDescent="0.25">
      <c r="A31" s="38" t="s">
        <v>21</v>
      </c>
      <c r="B31" s="38"/>
      <c r="C31" s="38"/>
      <c r="D31" s="38"/>
      <c r="E31" s="38"/>
    </row>
    <row r="32" spans="1:7" ht="22.9" customHeight="1" x14ac:dyDescent="0.25">
      <c r="A32" s="38" t="s">
        <v>20</v>
      </c>
      <c r="B32" s="38"/>
      <c r="C32" s="38"/>
      <c r="D32" s="38"/>
      <c r="E32" s="38"/>
    </row>
    <row r="33" spans="1:10" x14ac:dyDescent="0.25">
      <c r="A33" s="38" t="s">
        <v>30</v>
      </c>
      <c r="B33" s="38"/>
      <c r="C33" s="38"/>
      <c r="D33" s="38"/>
      <c r="E33" s="38"/>
    </row>
    <row r="34" spans="1:10" x14ac:dyDescent="0.25">
      <c r="A34" s="38" t="s">
        <v>18</v>
      </c>
      <c r="B34" s="38"/>
      <c r="C34" s="38"/>
      <c r="D34" s="38"/>
      <c r="E34" s="38"/>
    </row>
    <row r="35" spans="1:10" x14ac:dyDescent="0.25">
      <c r="A35" s="39" t="s">
        <v>5</v>
      </c>
      <c r="B35" s="39"/>
      <c r="C35" s="39"/>
      <c r="D35" s="39"/>
      <c r="E35" s="39"/>
    </row>
    <row r="36" spans="1:10" ht="15" customHeight="1" x14ac:dyDescent="0.25">
      <c r="A36" s="38" t="s">
        <v>18</v>
      </c>
      <c r="B36" s="38"/>
      <c r="C36" s="38"/>
      <c r="D36" s="38"/>
      <c r="E36" s="38"/>
      <c r="G36" s="30"/>
      <c r="H36" s="30"/>
      <c r="I36" s="30"/>
      <c r="J36" s="30"/>
    </row>
    <row r="37" spans="1:10" x14ac:dyDescent="0.25">
      <c r="A37" s="40" t="s">
        <v>49</v>
      </c>
      <c r="B37" s="40"/>
      <c r="C37" s="40"/>
      <c r="D37" s="40"/>
      <c r="E37" s="5"/>
    </row>
    <row r="38" spans="1:10" x14ac:dyDescent="0.25">
      <c r="B38" s="35" t="s">
        <v>19</v>
      </c>
      <c r="C38" s="35"/>
      <c r="D38" s="35"/>
      <c r="E38" s="6" t="s">
        <v>6</v>
      </c>
    </row>
    <row r="39" spans="1:10" x14ac:dyDescent="0.25">
      <c r="A39" s="30"/>
      <c r="B39" s="30"/>
      <c r="C39" s="30"/>
      <c r="D39" s="30"/>
      <c r="E39" s="30"/>
    </row>
    <row r="40" spans="1:10" x14ac:dyDescent="0.25">
      <c r="A40" s="41" t="s">
        <v>34</v>
      </c>
      <c r="B40" s="41"/>
      <c r="C40" s="41"/>
      <c r="D40" s="41"/>
      <c r="E40" s="5"/>
    </row>
    <row r="41" spans="1:10" x14ac:dyDescent="0.25">
      <c r="B41" s="35" t="s">
        <v>19</v>
      </c>
      <c r="C41" s="35"/>
      <c r="D41" s="35"/>
      <c r="E41" s="6" t="s">
        <v>6</v>
      </c>
    </row>
    <row r="43" spans="1:10" x14ac:dyDescent="0.25">
      <c r="A43" s="2" t="s">
        <v>37</v>
      </c>
    </row>
    <row r="44" spans="1:10" x14ac:dyDescent="0.25">
      <c r="A44" s="14" t="s">
        <v>31</v>
      </c>
    </row>
    <row r="45" spans="1:10" x14ac:dyDescent="0.25">
      <c r="A45" s="2" t="s">
        <v>40</v>
      </c>
      <c r="B45" s="15">
        <f>'2кв'!B49</f>
        <v>21486.37</v>
      </c>
    </row>
    <row r="46" spans="1:10" x14ac:dyDescent="0.25">
      <c r="A46" s="29" t="s">
        <v>63</v>
      </c>
      <c r="B46" s="16"/>
    </row>
    <row r="47" spans="1:10" x14ac:dyDescent="0.25">
      <c r="A47" s="2" t="s">
        <v>32</v>
      </c>
      <c r="B47" s="16">
        <v>33956.39</v>
      </c>
      <c r="F47" s="20"/>
    </row>
    <row r="48" spans="1:10" x14ac:dyDescent="0.25">
      <c r="A48" s="2" t="s">
        <v>44</v>
      </c>
      <c r="B48" s="16">
        <f>3*100</f>
        <v>300</v>
      </c>
      <c r="F48" s="20"/>
    </row>
    <row r="49" spans="1:6" x14ac:dyDescent="0.25">
      <c r="A49" s="2" t="s">
        <v>50</v>
      </c>
      <c r="B49" s="16">
        <f>150*3</f>
        <v>450</v>
      </c>
      <c r="F49" s="20"/>
    </row>
    <row r="50" spans="1:6" ht="30" x14ac:dyDescent="0.25">
      <c r="A50" s="29" t="s">
        <v>38</v>
      </c>
      <c r="B50" s="16">
        <f>E28</f>
        <v>37476.392</v>
      </c>
    </row>
    <row r="51" spans="1:6" x14ac:dyDescent="0.25">
      <c r="A51" s="17" t="s">
        <v>33</v>
      </c>
      <c r="B51" s="18">
        <f>B45+B47+B48+B49-B50</f>
        <v>18716.367999999995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topLeftCell="A37" zoomScaleSheetLayoutView="100" workbookViewId="0">
      <selection activeCell="A25" sqref="A25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1.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89</v>
      </c>
      <c r="B3" s="51"/>
      <c r="C3" s="51"/>
      <c r="D3" s="51"/>
      <c r="E3" s="51"/>
    </row>
    <row r="4" spans="1:5" s="1" customFormat="1" ht="15.75" x14ac:dyDescent="0.25">
      <c r="A4" s="24" t="s">
        <v>13</v>
      </c>
      <c r="B4" s="4"/>
      <c r="C4" s="4"/>
      <c r="D4" s="82"/>
      <c r="E4" s="82" t="s">
        <v>90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7" t="s">
        <v>25</v>
      </c>
      <c r="B7" s="47"/>
      <c r="C7" s="47"/>
      <c r="D7" s="47"/>
      <c r="E7" s="47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35</v>
      </c>
      <c r="B9" s="38"/>
      <c r="C9" s="38"/>
      <c r="D9" s="38"/>
      <c r="E9" s="38"/>
    </row>
    <row r="10" spans="1:5" ht="29.25" customHeight="1" x14ac:dyDescent="0.25">
      <c r="A10" s="43" t="s">
        <v>14</v>
      </c>
      <c r="B10" s="44"/>
      <c r="C10" s="44"/>
      <c r="D10" s="44"/>
      <c r="E10" s="44"/>
    </row>
    <row r="11" spans="1:5" x14ac:dyDescent="0.25">
      <c r="A11" s="45" t="s">
        <v>36</v>
      </c>
      <c r="B11" s="45"/>
      <c r="C11" s="45"/>
      <c r="D11" s="45"/>
      <c r="E11" s="45"/>
    </row>
    <row r="12" spans="1:5" ht="18.75" customHeight="1" x14ac:dyDescent="0.25">
      <c r="A12" s="42" t="s">
        <v>15</v>
      </c>
      <c r="B12" s="46"/>
      <c r="C12" s="46"/>
      <c r="D12" s="46"/>
      <c r="E12" s="46"/>
    </row>
    <row r="13" spans="1:5" x14ac:dyDescent="0.25">
      <c r="A13" s="38" t="s">
        <v>22</v>
      </c>
      <c r="B13" s="38"/>
      <c r="C13" s="38"/>
      <c r="D13" s="38"/>
      <c r="E13" s="38"/>
    </row>
    <row r="14" spans="1:5" ht="20.25" customHeight="1" x14ac:dyDescent="0.25">
      <c r="A14" s="42" t="s">
        <v>2</v>
      </c>
      <c r="B14" s="46"/>
      <c r="C14" s="46"/>
      <c r="D14" s="46"/>
      <c r="E14" s="46"/>
    </row>
    <row r="15" spans="1:5" ht="18" customHeight="1" x14ac:dyDescent="0.25">
      <c r="A15" s="38" t="s">
        <v>48</v>
      </c>
      <c r="B15" s="38"/>
      <c r="C15" s="38"/>
      <c r="D15" s="38"/>
      <c r="E15" s="38"/>
    </row>
    <row r="16" spans="1:5" x14ac:dyDescent="0.25">
      <c r="A16" s="42" t="s">
        <v>16</v>
      </c>
      <c r="B16" s="46"/>
      <c r="C16" s="46"/>
      <c r="D16" s="46"/>
      <c r="E16" s="46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x14ac:dyDescent="0.25">
      <c r="A18" s="38" t="s">
        <v>26</v>
      </c>
      <c r="B18" s="38"/>
      <c r="C18" s="38"/>
      <c r="D18" s="38"/>
      <c r="E18" s="38"/>
    </row>
    <row r="19" spans="1:7" ht="31.5" customHeight="1" x14ac:dyDescent="0.25">
      <c r="A19" s="36" t="s">
        <v>27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15.4</v>
      </c>
      <c r="E22" s="8">
        <f>D22*F20*G20</f>
        <v>24666.18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6983.4120000000003</v>
      </c>
    </row>
    <row r="24" spans="1:7" x14ac:dyDescent="0.25">
      <c r="A24" s="7" t="s">
        <v>28</v>
      </c>
      <c r="B24" s="9" t="s">
        <v>91</v>
      </c>
      <c r="C24" s="3" t="s">
        <v>29</v>
      </c>
      <c r="D24" s="3"/>
      <c r="E24" s="8">
        <v>136</v>
      </c>
    </row>
    <row r="25" spans="1:7" ht="30" x14ac:dyDescent="0.25">
      <c r="A25" s="19" t="s">
        <v>92</v>
      </c>
      <c r="B25" s="9" t="s">
        <v>93</v>
      </c>
      <c r="C25" s="3" t="s">
        <v>29</v>
      </c>
      <c r="D25" s="3"/>
      <c r="E25" s="8">
        <v>13142.29</v>
      </c>
    </row>
    <row r="26" spans="1:7" x14ac:dyDescent="0.25">
      <c r="A26" s="25"/>
      <c r="B26" s="23"/>
      <c r="C26" s="21"/>
      <c r="D26" s="21"/>
      <c r="E26" s="22"/>
    </row>
    <row r="27" spans="1:7" x14ac:dyDescent="0.25">
      <c r="A27" s="10" t="s">
        <v>24</v>
      </c>
      <c r="B27" s="11"/>
      <c r="C27" s="12"/>
      <c r="D27" s="12"/>
      <c r="E27" s="13">
        <f>SUM(E22:E26)</f>
        <v>44927.881999999998</v>
      </c>
    </row>
    <row r="28" spans="1:7" ht="12.6" customHeight="1" x14ac:dyDescent="0.25"/>
    <row r="29" spans="1:7" ht="31.5" customHeight="1" x14ac:dyDescent="0.25">
      <c r="A29" s="37" t="s">
        <v>94</v>
      </c>
      <c r="B29" s="37"/>
      <c r="C29" s="37"/>
      <c r="D29" s="37"/>
      <c r="E29" s="37"/>
    </row>
    <row r="30" spans="1:7" ht="36" customHeight="1" x14ac:dyDescent="0.25">
      <c r="A30" s="38" t="s">
        <v>21</v>
      </c>
      <c r="B30" s="38"/>
      <c r="C30" s="38"/>
      <c r="D30" s="38"/>
      <c r="E30" s="38"/>
    </row>
    <row r="31" spans="1:7" ht="22.9" customHeight="1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30</v>
      </c>
      <c r="B32" s="38"/>
      <c r="C32" s="38"/>
      <c r="D32" s="38"/>
      <c r="E32" s="38"/>
    </row>
    <row r="33" spans="1:10" x14ac:dyDescent="0.25">
      <c r="A33" s="38" t="s">
        <v>18</v>
      </c>
      <c r="B33" s="38"/>
      <c r="C33" s="38"/>
      <c r="D33" s="38"/>
      <c r="E33" s="38"/>
    </row>
    <row r="34" spans="1:10" x14ac:dyDescent="0.25">
      <c r="A34" s="39" t="s">
        <v>5</v>
      </c>
      <c r="B34" s="39"/>
      <c r="C34" s="39"/>
      <c r="D34" s="39"/>
      <c r="E34" s="39"/>
    </row>
    <row r="35" spans="1:10" ht="15" customHeight="1" x14ac:dyDescent="0.25">
      <c r="A35" s="38" t="s">
        <v>18</v>
      </c>
      <c r="B35" s="38"/>
      <c r="C35" s="38"/>
      <c r="D35" s="38"/>
      <c r="E35" s="38"/>
      <c r="G35" s="33"/>
      <c r="H35" s="33"/>
      <c r="I35" s="33"/>
      <c r="J35" s="33"/>
    </row>
    <row r="36" spans="1:10" x14ac:dyDescent="0.25">
      <c r="A36" s="40" t="s">
        <v>49</v>
      </c>
      <c r="B36" s="40"/>
      <c r="C36" s="40"/>
      <c r="D36" s="40"/>
      <c r="E36" s="5"/>
    </row>
    <row r="37" spans="1:10" x14ac:dyDescent="0.25">
      <c r="B37" s="35" t="s">
        <v>19</v>
      </c>
      <c r="C37" s="35"/>
      <c r="D37" s="35"/>
      <c r="E37" s="6" t="s">
        <v>6</v>
      </c>
    </row>
    <row r="38" spans="1:10" x14ac:dyDescent="0.25">
      <c r="A38" s="33"/>
      <c r="B38" s="33"/>
      <c r="C38" s="33"/>
      <c r="D38" s="33"/>
      <c r="E38" s="33"/>
    </row>
    <row r="39" spans="1:10" x14ac:dyDescent="0.25">
      <c r="A39" s="41" t="s">
        <v>34</v>
      </c>
      <c r="B39" s="41"/>
      <c r="C39" s="41"/>
      <c r="D39" s="41"/>
      <c r="E39" s="5"/>
    </row>
    <row r="40" spans="1:10" x14ac:dyDescent="0.25">
      <c r="B40" s="35" t="s">
        <v>19</v>
      </c>
      <c r="C40" s="35"/>
      <c r="D40" s="35"/>
      <c r="E40" s="6" t="s">
        <v>6</v>
      </c>
    </row>
    <row r="42" spans="1:10" x14ac:dyDescent="0.25">
      <c r="A42" s="2" t="s">
        <v>37</v>
      </c>
    </row>
    <row r="43" spans="1:10" x14ac:dyDescent="0.25">
      <c r="A43" s="14" t="s">
        <v>31</v>
      </c>
    </row>
    <row r="44" spans="1:10" x14ac:dyDescent="0.25">
      <c r="A44" s="2" t="s">
        <v>40</v>
      </c>
      <c r="B44" s="15">
        <f>'3кв'!B51</f>
        <v>18716.367999999995</v>
      </c>
    </row>
    <row r="45" spans="1:10" x14ac:dyDescent="0.25">
      <c r="A45" s="32" t="s">
        <v>63</v>
      </c>
      <c r="B45" s="16"/>
    </row>
    <row r="46" spans="1:10" x14ac:dyDescent="0.25">
      <c r="A46" s="2" t="s">
        <v>32</v>
      </c>
      <c r="B46" s="16">
        <v>36575.5</v>
      </c>
      <c r="F46" s="20"/>
    </row>
    <row r="47" spans="1:10" x14ac:dyDescent="0.25">
      <c r="A47" s="2" t="s">
        <v>44</v>
      </c>
      <c r="B47" s="16">
        <f>3*100</f>
        <v>300</v>
      </c>
      <c r="F47" s="20"/>
    </row>
    <row r="48" spans="1:10" x14ac:dyDescent="0.25">
      <c r="A48" s="2" t="s">
        <v>50</v>
      </c>
      <c r="B48" s="16">
        <f>150*3</f>
        <v>450</v>
      </c>
      <c r="F48" s="20"/>
    </row>
    <row r="49" spans="1:2" ht="30" x14ac:dyDescent="0.25">
      <c r="A49" s="32" t="s">
        <v>38</v>
      </c>
      <c r="B49" s="16">
        <f>E27</f>
        <v>44927.881999999998</v>
      </c>
    </row>
    <row r="50" spans="1:2" x14ac:dyDescent="0.25">
      <c r="A50" s="17" t="s">
        <v>33</v>
      </c>
      <c r="B50" s="18">
        <f>B44+B46+B47+B48-B49</f>
        <v>11113.985999999997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10" zoomScaleSheetLayoutView="100" workbookViewId="0">
      <selection activeCell="C24" sqref="C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4" t="s">
        <v>64</v>
      </c>
      <c r="B1" s="54"/>
      <c r="C1" s="54"/>
      <c r="D1" s="55"/>
    </row>
    <row r="2" spans="1:5" ht="15.75" x14ac:dyDescent="0.25">
      <c r="A2" s="56" t="s">
        <v>65</v>
      </c>
      <c r="B2" s="56"/>
      <c r="C2" s="56"/>
      <c r="D2" s="57"/>
    </row>
    <row r="3" spans="1:5" ht="15.75" x14ac:dyDescent="0.25">
      <c r="A3" s="56" t="s">
        <v>66</v>
      </c>
      <c r="B3" s="56"/>
      <c r="C3" s="56"/>
      <c r="D3" s="57"/>
    </row>
    <row r="4" spans="1:5" ht="15.75" x14ac:dyDescent="0.25">
      <c r="A4" s="54" t="s">
        <v>67</v>
      </c>
      <c r="B4" s="54"/>
      <c r="C4" s="54"/>
      <c r="D4" s="55"/>
    </row>
    <row r="5" spans="1:5" ht="15.75" x14ac:dyDescent="0.25">
      <c r="A5" s="58"/>
      <c r="B5" s="58"/>
      <c r="C5" s="58"/>
      <c r="D5" s="1"/>
    </row>
    <row r="6" spans="1:5" ht="15.75" x14ac:dyDescent="0.25">
      <c r="A6" s="57"/>
      <c r="B6" s="59" t="s">
        <v>68</v>
      </c>
      <c r="C6" s="60">
        <f>'1кв'!B43</f>
        <v>15923.77</v>
      </c>
      <c r="D6" s="61"/>
    </row>
    <row r="7" spans="1:5" ht="15.75" x14ac:dyDescent="0.25">
      <c r="A7" s="62" t="s">
        <v>69</v>
      </c>
      <c r="B7" s="59" t="s">
        <v>96</v>
      </c>
      <c r="C7" s="60"/>
      <c r="D7" s="61"/>
    </row>
    <row r="8" spans="1:5" ht="15.75" x14ac:dyDescent="0.25">
      <c r="B8" s="63" t="s">
        <v>70</v>
      </c>
      <c r="C8" s="64">
        <f>'1кв'!B45+'2кв'!B45+'3кв'!B47+'4кв'!B46</f>
        <v>133437.9</v>
      </c>
      <c r="D8" s="65"/>
    </row>
    <row r="9" spans="1:5" ht="30" x14ac:dyDescent="0.25">
      <c r="B9" s="19" t="s">
        <v>95</v>
      </c>
      <c r="C9" s="64">
        <f>'1кв'!B46+'2кв'!B46+'3кв'!B48+'4кв'!B47</f>
        <v>1200</v>
      </c>
      <c r="D9" s="65"/>
    </row>
    <row r="10" spans="1:5" ht="30" x14ac:dyDescent="0.25">
      <c r="B10" s="19" t="s">
        <v>71</v>
      </c>
      <c r="C10" s="64">
        <f>'1кв'!B47+'2кв'!B47+'3кв'!B49+'4кв'!B48</f>
        <v>2700</v>
      </c>
      <c r="D10" s="65"/>
    </row>
    <row r="11" spans="1:5" ht="15.75" x14ac:dyDescent="0.25">
      <c r="A11" s="66"/>
      <c r="B11" s="63" t="s">
        <v>72</v>
      </c>
      <c r="C11" s="67">
        <f>SUM(C8:C10)</f>
        <v>137337.9</v>
      </c>
      <c r="D11" s="61"/>
    </row>
    <row r="12" spans="1:5" ht="15.75" x14ac:dyDescent="0.25">
      <c r="A12" s="1"/>
      <c r="B12" s="68"/>
      <c r="C12" s="69"/>
      <c r="D12" s="70"/>
    </row>
    <row r="13" spans="1:5" ht="15.75" x14ac:dyDescent="0.25">
      <c r="A13" s="71" t="s">
        <v>73</v>
      </c>
      <c r="B13" s="72" t="s">
        <v>43</v>
      </c>
      <c r="C13" s="64">
        <f>'1кв'!E22+'2кв'!E22+'3кв'!E22+'4кв'!E22</f>
        <v>96582.50999999998</v>
      </c>
      <c r="D13" s="70"/>
    </row>
    <row r="14" spans="1:5" ht="15.75" x14ac:dyDescent="0.25">
      <c r="A14" s="71"/>
      <c r="B14" s="7" t="s">
        <v>39</v>
      </c>
      <c r="C14" s="64">
        <f>'1кв'!E23+'2кв'!E23+'3кв'!E23+'4кв'!E23</f>
        <v>26460.083999999999</v>
      </c>
      <c r="D14" s="70"/>
    </row>
    <row r="15" spans="1:5" ht="15.75" x14ac:dyDescent="0.25">
      <c r="A15" s="1"/>
      <c r="B15" s="7" t="s">
        <v>28</v>
      </c>
      <c r="C15" s="64">
        <f>'1кв'!E24+'2кв'!E24+'3кв'!E24+'4кв'!E24</f>
        <v>432</v>
      </c>
      <c r="D15" s="70"/>
      <c r="E15" s="73"/>
    </row>
    <row r="16" spans="1:5" ht="15.75" x14ac:dyDescent="0.25">
      <c r="A16" s="71"/>
      <c r="B16" s="74" t="s">
        <v>97</v>
      </c>
      <c r="C16" s="64">
        <v>0</v>
      </c>
      <c r="D16" s="70"/>
    </row>
    <row r="17" spans="1:5" ht="15.75" x14ac:dyDescent="0.25">
      <c r="A17" s="71"/>
      <c r="B17" s="75" t="s">
        <v>74</v>
      </c>
      <c r="C17" s="64">
        <f>SUM(C19:C22)</f>
        <v>18673.09</v>
      </c>
      <c r="D17" s="70"/>
    </row>
    <row r="18" spans="1:5" ht="15.75" x14ac:dyDescent="0.25">
      <c r="A18" s="71"/>
      <c r="B18" s="75" t="s">
        <v>75</v>
      </c>
      <c r="C18" s="64"/>
      <c r="D18" s="70"/>
    </row>
    <row r="19" spans="1:5" ht="15.75" x14ac:dyDescent="0.25">
      <c r="A19" s="71"/>
      <c r="B19" s="7" t="s">
        <v>76</v>
      </c>
      <c r="C19" s="64">
        <f>'3кв'!E25</f>
        <v>4654.6000000000004</v>
      </c>
      <c r="D19" s="70"/>
    </row>
    <row r="20" spans="1:5" ht="15.75" x14ac:dyDescent="0.25">
      <c r="A20" s="71"/>
      <c r="B20" s="19" t="s">
        <v>77</v>
      </c>
      <c r="C20" s="64">
        <f>'3кв'!E26</f>
        <v>876.2</v>
      </c>
      <c r="D20" s="70"/>
    </row>
    <row r="21" spans="1:5" ht="15.75" x14ac:dyDescent="0.25">
      <c r="A21" s="71"/>
      <c r="B21" s="19" t="s">
        <v>98</v>
      </c>
      <c r="C21" s="64">
        <f>'4кв'!E25</f>
        <v>13142.29</v>
      </c>
      <c r="D21" s="70"/>
    </row>
    <row r="22" spans="1:5" ht="15.75" x14ac:dyDescent="0.25">
      <c r="A22" s="71"/>
      <c r="B22" s="75"/>
      <c r="C22" s="64"/>
      <c r="D22" s="70"/>
    </row>
    <row r="23" spans="1:5" ht="15.75" x14ac:dyDescent="0.25">
      <c r="A23" s="1"/>
      <c r="B23" s="76" t="s">
        <v>78</v>
      </c>
      <c r="C23" s="67">
        <f>SUM(C13:C17)</f>
        <v>142147.68399999998</v>
      </c>
      <c r="D23" s="70"/>
      <c r="E23" s="73"/>
    </row>
    <row r="24" spans="1:5" ht="15.75" x14ac:dyDescent="0.25">
      <c r="A24" s="1"/>
      <c r="B24" s="77" t="s">
        <v>79</v>
      </c>
      <c r="C24" s="67">
        <f>C6+C11-C23</f>
        <v>11113.986000000004</v>
      </c>
      <c r="D24" s="70"/>
    </row>
    <row r="25" spans="1:5" ht="15.75" x14ac:dyDescent="0.25">
      <c r="A25" s="1"/>
      <c r="B25" s="62"/>
      <c r="C25" s="62"/>
      <c r="D25" s="70"/>
    </row>
    <row r="26" spans="1:5" ht="15.75" x14ac:dyDescent="0.25">
      <c r="A26" s="1"/>
      <c r="B26" s="78" t="s">
        <v>80</v>
      </c>
      <c r="C26" s="78"/>
      <c r="D26" s="70"/>
    </row>
    <row r="27" spans="1:5" ht="15.75" x14ac:dyDescent="0.25">
      <c r="A27" s="1"/>
      <c r="B27" s="78" t="s">
        <v>81</v>
      </c>
      <c r="C27" s="79">
        <v>11174.59</v>
      </c>
      <c r="D27" s="70"/>
    </row>
    <row r="28" spans="1:5" ht="15.75" x14ac:dyDescent="0.25">
      <c r="A28" s="1"/>
      <c r="B28" s="80" t="s">
        <v>82</v>
      </c>
      <c r="C28" s="81">
        <v>11799.19</v>
      </c>
      <c r="D28" s="70"/>
    </row>
    <row r="29" spans="1:5" ht="15.75" x14ac:dyDescent="0.25">
      <c r="A29" s="1"/>
      <c r="B29" s="78" t="s">
        <v>83</v>
      </c>
      <c r="C29" s="79">
        <f>C28-C27</f>
        <v>624.60000000000036</v>
      </c>
      <c r="D29" s="70"/>
    </row>
    <row r="30" spans="1:5" ht="15.75" x14ac:dyDescent="0.25">
      <c r="A30" s="1"/>
      <c r="B30" s="62"/>
      <c r="C30" s="62"/>
      <c r="D30" s="70"/>
    </row>
    <row r="31" spans="1:5" ht="15.75" x14ac:dyDescent="0.25">
      <c r="A31" s="1"/>
      <c r="B31" s="62"/>
      <c r="C31" s="62"/>
      <c r="D31" s="70"/>
    </row>
    <row r="32" spans="1:5" ht="15.75" x14ac:dyDescent="0.25">
      <c r="A32" s="1"/>
      <c r="B32" s="62"/>
      <c r="C32" s="62"/>
      <c r="D32" s="70"/>
    </row>
    <row r="33" spans="1:4" ht="15.75" x14ac:dyDescent="0.25">
      <c r="A33" s="1"/>
      <c r="B33" s="62"/>
      <c r="C33" s="62"/>
      <c r="D33" s="70"/>
    </row>
    <row r="34" spans="1:4" ht="15.75" x14ac:dyDescent="0.25">
      <c r="A34" s="1" t="s">
        <v>84</v>
      </c>
      <c r="B34" s="62" t="s">
        <v>85</v>
      </c>
      <c r="C34" s="62"/>
      <c r="D34" s="70"/>
    </row>
    <row r="35" spans="1:4" ht="15.75" x14ac:dyDescent="0.25">
      <c r="A35" s="1"/>
      <c r="B35" s="62" t="s">
        <v>86</v>
      </c>
      <c r="C35" s="62"/>
      <c r="D35" s="70"/>
    </row>
    <row r="36" spans="1:4" ht="15.75" x14ac:dyDescent="0.25">
      <c r="A36" s="1"/>
      <c r="B36" s="62" t="s">
        <v>87</v>
      </c>
      <c r="C36" s="62"/>
      <c r="D36" s="70"/>
    </row>
    <row r="37" spans="1:4" ht="15.75" x14ac:dyDescent="0.25">
      <c r="A37" s="1"/>
      <c r="B37" s="62"/>
      <c r="C37" s="62"/>
      <c r="D37" s="70"/>
    </row>
    <row r="38" spans="1:4" ht="15.75" x14ac:dyDescent="0.25">
      <c r="A38" s="1"/>
      <c r="B38" s="62"/>
      <c r="C38" s="62"/>
      <c r="D38" s="70"/>
    </row>
    <row r="39" spans="1:4" ht="15.75" x14ac:dyDescent="0.25">
      <c r="A39" s="1"/>
      <c r="B39" s="62" t="s">
        <v>88</v>
      </c>
      <c r="C39" s="62"/>
      <c r="D39" s="70"/>
    </row>
    <row r="40" spans="1:4" ht="15.75" x14ac:dyDescent="0.25">
      <c r="A40" s="1"/>
      <c r="B40" s="62"/>
      <c r="C40" s="62"/>
      <c r="D40" s="70"/>
    </row>
    <row r="41" spans="1:4" ht="15.75" x14ac:dyDescent="0.25">
      <c r="A41" s="1"/>
      <c r="B41" s="62"/>
      <c r="C41" s="62"/>
      <c r="D41" s="70"/>
    </row>
    <row r="42" spans="1:4" ht="15.75" x14ac:dyDescent="0.25">
      <c r="A42" s="1"/>
      <c r="B42" s="62"/>
      <c r="C42" s="62"/>
      <c r="D42" s="70"/>
    </row>
    <row r="43" spans="1:4" ht="15.75" x14ac:dyDescent="0.25">
      <c r="A43" s="1"/>
      <c r="B43" s="62"/>
      <c r="C43" s="62"/>
      <c r="D43" s="70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2024-02-21T11:17:59Z</dcterms:modified>
</cp:coreProperties>
</file>